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tabRatio="601" activeTab="1"/>
  </bookViews>
  <sheets>
    <sheet name="formeludvikling" sheetId="1" r:id="rId1"/>
    <sheet name="med data" sheetId="2" r:id="rId2"/>
    <sheet name="diagram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<sst xmlns="http://schemas.openxmlformats.org/spreadsheetml/2006/main" count="58" uniqueCount="28">
  <si>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CIRKELSKÆRING</t>
  </si>
  <si>
    <t xml:space="preserve">CIRKEL 1 </t>
  </si>
  <si>
    <t>r1</t>
  </si>
  <si>
    <t>Cirkel 1: r2^2 =(x-a)^2 + (y-b)^2</t>
  </si>
  <si>
    <t>Cirkel 2: r2^2 =(x-c)^2 + (y-d)^2</t>
  </si>
  <si>
    <t>a</t>
  </si>
  <si>
    <t>b</t>
  </si>
  <si>
    <t>CIRKEL 2</t>
  </si>
  <si>
    <t>r2</t>
  </si>
  <si>
    <t>c</t>
  </si>
  <si>
    <t>d</t>
  </si>
  <si>
    <t>k</t>
  </si>
  <si>
    <t>disk</t>
  </si>
  <si>
    <t>f</t>
  </si>
  <si>
    <t>g</t>
  </si>
  <si>
    <t>h</t>
  </si>
  <si>
    <t>x1</t>
  </si>
  <si>
    <t>x2</t>
  </si>
  <si>
    <t>y1</t>
  </si>
  <si>
    <t>y2</t>
  </si>
  <si>
    <t>deg</t>
  </si>
  <si>
    <t>x</t>
  </si>
  <si>
    <t>y</t>
  </si>
  <si>
    <t>cirkel 1</t>
  </si>
  <si>
    <t>cirkel 2</t>
  </si>
  <si>
    <t>Havfruen</t>
  </si>
  <si>
    <t>UTM</t>
  </si>
  <si>
    <t>Nyboder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</si>
</sst>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.75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cirkel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diagramdata!$B$6:$B$42</c:f>
              <c:numCache>
                <c:ptCount val="37"/>
                <c:pt idx="0">
                  <c:v>349077</c:v>
                </c:pt>
                <c:pt idx="1">
                  <c:v>349165.0396260771</c:v>
                </c:pt>
                <c:pt idx="2">
                  <c:v>349250.4042126661</c:v>
                </c:pt>
                <c:pt idx="3">
                  <c:v>349330.5</c:v>
                </c:pt>
                <c:pt idx="4">
                  <c:v>349402.8933181111</c:v>
                </c:pt>
                <c:pt idx="5">
                  <c:v>349465.3845326613</c:v>
                </c:pt>
                <c:pt idx="6">
                  <c:v>349516.0748797187</c:v>
                </c:pt>
                <c:pt idx="7">
                  <c:v>349553.42415873846</c:v>
                </c:pt>
                <c:pt idx="8">
                  <c:v>349576.29753077717</c:v>
                </c:pt>
                <c:pt idx="9">
                  <c:v>349584</c:v>
                </c:pt>
                <c:pt idx="10">
                  <c:v>349576.29753077717</c:v>
                </c:pt>
                <c:pt idx="11">
                  <c:v>349553.42415873846</c:v>
                </c:pt>
                <c:pt idx="12">
                  <c:v>349516.0748797187</c:v>
                </c:pt>
                <c:pt idx="13">
                  <c:v>349465.3845326613</c:v>
                </c:pt>
                <c:pt idx="14">
                  <c:v>349402.8933181111</c:v>
                </c:pt>
                <c:pt idx="15">
                  <c:v>349330.5</c:v>
                </c:pt>
                <c:pt idx="16">
                  <c:v>349250.4042126661</c:v>
                </c:pt>
                <c:pt idx="17">
                  <c:v>349165.0396260771</c:v>
                </c:pt>
                <c:pt idx="18">
                  <c:v>349077</c:v>
                </c:pt>
                <c:pt idx="19">
                  <c:v>348988.9603739229</c:v>
                </c:pt>
                <c:pt idx="20">
                  <c:v>348903.5957873339</c:v>
                </c:pt>
                <c:pt idx="21">
                  <c:v>348823.5</c:v>
                </c:pt>
                <c:pt idx="22">
                  <c:v>348751.1066818889</c:v>
                </c:pt>
                <c:pt idx="23">
                  <c:v>348688.6154673387</c:v>
                </c:pt>
                <c:pt idx="24">
                  <c:v>348637.9251202813</c:v>
                </c:pt>
                <c:pt idx="25">
                  <c:v>348600.57584126154</c:v>
                </c:pt>
                <c:pt idx="26">
                  <c:v>348577.70246922283</c:v>
                </c:pt>
                <c:pt idx="27">
                  <c:v>348570</c:v>
                </c:pt>
                <c:pt idx="28">
                  <c:v>348577.70246922283</c:v>
                </c:pt>
                <c:pt idx="29">
                  <c:v>348600.57584126154</c:v>
                </c:pt>
                <c:pt idx="30">
                  <c:v>348637.9251202813</c:v>
                </c:pt>
                <c:pt idx="31">
                  <c:v>348688.6154673387</c:v>
                </c:pt>
                <c:pt idx="32">
                  <c:v>348751.1066818889</c:v>
                </c:pt>
                <c:pt idx="33">
                  <c:v>348823.5</c:v>
                </c:pt>
                <c:pt idx="34">
                  <c:v>348903.5957873339</c:v>
                </c:pt>
                <c:pt idx="35">
                  <c:v>348988.9603739229</c:v>
                </c:pt>
                <c:pt idx="36">
                  <c:v>349077</c:v>
                </c:pt>
              </c:numCache>
            </c:numRef>
          </c:xVal>
          <c:yVal>
            <c:numRef>
              <c:f>diagramdata!$C$6:$C$42</c:f>
              <c:numCache>
                <c:ptCount val="37"/>
                <c:pt idx="0">
                  <c:v>6174863</c:v>
                </c:pt>
                <c:pt idx="1">
                  <c:v>6174855.297530777</c:v>
                </c:pt>
                <c:pt idx="2">
                  <c:v>6174832.424158738</c:v>
                </c:pt>
                <c:pt idx="3">
                  <c:v>6174795.074879719</c:v>
                </c:pt>
                <c:pt idx="4">
                  <c:v>6174744.384532661</c:v>
                </c:pt>
                <c:pt idx="5">
                  <c:v>6174681.893318111</c:v>
                </c:pt>
                <c:pt idx="6">
                  <c:v>6174609.5</c:v>
                </c:pt>
                <c:pt idx="7">
                  <c:v>6174529.404212666</c:v>
                </c:pt>
                <c:pt idx="8">
                  <c:v>6174444.039626077</c:v>
                </c:pt>
                <c:pt idx="9">
                  <c:v>6174356</c:v>
                </c:pt>
                <c:pt idx="10">
                  <c:v>6174267.960373923</c:v>
                </c:pt>
                <c:pt idx="11">
                  <c:v>6174182.595787334</c:v>
                </c:pt>
                <c:pt idx="12">
                  <c:v>6174102.5</c:v>
                </c:pt>
                <c:pt idx="13">
                  <c:v>6174030.106681889</c:v>
                </c:pt>
                <c:pt idx="14">
                  <c:v>6173967.615467339</c:v>
                </c:pt>
                <c:pt idx="15">
                  <c:v>6173916.925120281</c:v>
                </c:pt>
                <c:pt idx="16">
                  <c:v>6173879.575841262</c:v>
                </c:pt>
                <c:pt idx="17">
                  <c:v>6173856.702469223</c:v>
                </c:pt>
                <c:pt idx="18">
                  <c:v>6173849</c:v>
                </c:pt>
                <c:pt idx="19">
                  <c:v>6173856.702469223</c:v>
                </c:pt>
                <c:pt idx="20">
                  <c:v>6173879.575841262</c:v>
                </c:pt>
                <c:pt idx="21">
                  <c:v>6173916.925120281</c:v>
                </c:pt>
                <c:pt idx="22">
                  <c:v>6173967.615467339</c:v>
                </c:pt>
                <c:pt idx="23">
                  <c:v>6174030.106681889</c:v>
                </c:pt>
                <c:pt idx="24">
                  <c:v>6174102.5</c:v>
                </c:pt>
                <c:pt idx="25">
                  <c:v>6174182.595787334</c:v>
                </c:pt>
                <c:pt idx="26">
                  <c:v>6174267.960373923</c:v>
                </c:pt>
                <c:pt idx="27">
                  <c:v>6174356</c:v>
                </c:pt>
                <c:pt idx="28">
                  <c:v>6174444.039626077</c:v>
                </c:pt>
                <c:pt idx="29">
                  <c:v>6174529.404212666</c:v>
                </c:pt>
                <c:pt idx="30">
                  <c:v>6174609.5</c:v>
                </c:pt>
                <c:pt idx="31">
                  <c:v>6174681.893318111</c:v>
                </c:pt>
                <c:pt idx="32">
                  <c:v>6174744.384532661</c:v>
                </c:pt>
                <c:pt idx="33">
                  <c:v>6174795.074879719</c:v>
                </c:pt>
                <c:pt idx="34">
                  <c:v>6174832.424158738</c:v>
                </c:pt>
                <c:pt idx="35">
                  <c:v>6174855.297530777</c:v>
                </c:pt>
                <c:pt idx="36">
                  <c:v>6174863</c:v>
                </c:pt>
              </c:numCache>
            </c:numRef>
          </c:yVal>
          <c:smooth val="0"/>
        </c:ser>
        <c:ser>
          <c:idx val="1"/>
          <c:order val="1"/>
          <c:tx>
            <c:v>cirkel2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diagramdata!$E$6:$E$42</c:f>
              <c:numCache>
                <c:ptCount val="37"/>
                <c:pt idx="0">
                  <c:v>348485</c:v>
                </c:pt>
                <c:pt idx="1">
                  <c:v>348678.7913662763</c:v>
                </c:pt>
                <c:pt idx="2">
                  <c:v>348866.69447995146</c:v>
                </c:pt>
                <c:pt idx="3">
                  <c:v>349043</c:v>
                </c:pt>
                <c:pt idx="4">
                  <c:v>349202.3509724102</c:v>
                </c:pt>
                <c:pt idx="5">
                  <c:v>349339.90559852077</c:v>
                </c:pt>
                <c:pt idx="6">
                  <c:v>349451.48435062345</c:v>
                </c:pt>
                <c:pt idx="7">
                  <c:v>349533.6969647971</c:v>
                </c:pt>
                <c:pt idx="8">
                  <c:v>349584.04545236164</c:v>
                </c:pt>
                <c:pt idx="9">
                  <c:v>349601</c:v>
                </c:pt>
                <c:pt idx="10">
                  <c:v>349584.04545236164</c:v>
                </c:pt>
                <c:pt idx="11">
                  <c:v>349533.6969647971</c:v>
                </c:pt>
                <c:pt idx="12">
                  <c:v>349451.48435062345</c:v>
                </c:pt>
                <c:pt idx="13">
                  <c:v>349339.90559852077</c:v>
                </c:pt>
                <c:pt idx="14">
                  <c:v>349202.3509724102</c:v>
                </c:pt>
                <c:pt idx="15">
                  <c:v>349043</c:v>
                </c:pt>
                <c:pt idx="16">
                  <c:v>348866.69447995146</c:v>
                </c:pt>
                <c:pt idx="17">
                  <c:v>348678.7913662763</c:v>
                </c:pt>
                <c:pt idx="18">
                  <c:v>348485</c:v>
                </c:pt>
                <c:pt idx="19">
                  <c:v>348291.2086337237</c:v>
                </c:pt>
                <c:pt idx="20">
                  <c:v>348103.30552004854</c:v>
                </c:pt>
                <c:pt idx="21">
                  <c:v>347927</c:v>
                </c:pt>
                <c:pt idx="22">
                  <c:v>347767.6490275898</c:v>
                </c:pt>
                <c:pt idx="23">
                  <c:v>347630.09440147923</c:v>
                </c:pt>
                <c:pt idx="24">
                  <c:v>347518.51564937655</c:v>
                </c:pt>
                <c:pt idx="25">
                  <c:v>347436.3030352029</c:v>
                </c:pt>
                <c:pt idx="26">
                  <c:v>347385.95454763836</c:v>
                </c:pt>
                <c:pt idx="27">
                  <c:v>347369</c:v>
                </c:pt>
                <c:pt idx="28">
                  <c:v>347385.95454763836</c:v>
                </c:pt>
                <c:pt idx="29">
                  <c:v>347436.3030352029</c:v>
                </c:pt>
                <c:pt idx="30">
                  <c:v>347518.51564937655</c:v>
                </c:pt>
                <c:pt idx="31">
                  <c:v>347630.09440147923</c:v>
                </c:pt>
                <c:pt idx="32">
                  <c:v>347767.6490275898</c:v>
                </c:pt>
                <c:pt idx="33">
                  <c:v>347927</c:v>
                </c:pt>
                <c:pt idx="34">
                  <c:v>348103.30552004854</c:v>
                </c:pt>
                <c:pt idx="35">
                  <c:v>348291.2086337237</c:v>
                </c:pt>
                <c:pt idx="36">
                  <c:v>348485</c:v>
                </c:pt>
              </c:numCache>
            </c:numRef>
          </c:xVal>
          <c:yVal>
            <c:numRef>
              <c:f>diagramdata!$F$6:$F$42</c:f>
              <c:numCache>
                <c:ptCount val="37"/>
                <c:pt idx="0">
                  <c:v>6175050</c:v>
                </c:pt>
                <c:pt idx="1">
                  <c:v>6175033.045452362</c:v>
                </c:pt>
                <c:pt idx="2">
                  <c:v>6174982.696964797</c:v>
                </c:pt>
                <c:pt idx="3">
                  <c:v>6174900.484350624</c:v>
                </c:pt>
                <c:pt idx="4">
                  <c:v>6174788.905598521</c:v>
                </c:pt>
                <c:pt idx="5">
                  <c:v>6174651.35097241</c:v>
                </c:pt>
                <c:pt idx="6">
                  <c:v>6174492</c:v>
                </c:pt>
                <c:pt idx="7">
                  <c:v>6174315.694479952</c:v>
                </c:pt>
                <c:pt idx="8">
                  <c:v>6174127.791366276</c:v>
                </c:pt>
                <c:pt idx="9">
                  <c:v>6173934</c:v>
                </c:pt>
                <c:pt idx="10">
                  <c:v>6173740.208633724</c:v>
                </c:pt>
                <c:pt idx="11">
                  <c:v>6173552.305520048</c:v>
                </c:pt>
                <c:pt idx="12">
                  <c:v>6173376</c:v>
                </c:pt>
                <c:pt idx="13">
                  <c:v>6173216.64902759</c:v>
                </c:pt>
                <c:pt idx="14">
                  <c:v>6173079.094401479</c:v>
                </c:pt>
                <c:pt idx="15">
                  <c:v>6172967.515649376</c:v>
                </c:pt>
                <c:pt idx="16">
                  <c:v>6172885.303035203</c:v>
                </c:pt>
                <c:pt idx="17">
                  <c:v>6172834.954547638</c:v>
                </c:pt>
                <c:pt idx="18">
                  <c:v>6172818</c:v>
                </c:pt>
                <c:pt idx="19">
                  <c:v>6172834.954547638</c:v>
                </c:pt>
                <c:pt idx="20">
                  <c:v>6172885.303035203</c:v>
                </c:pt>
                <c:pt idx="21">
                  <c:v>6172967.515649376</c:v>
                </c:pt>
                <c:pt idx="22">
                  <c:v>6173079.094401479</c:v>
                </c:pt>
                <c:pt idx="23">
                  <c:v>6173216.64902759</c:v>
                </c:pt>
                <c:pt idx="24">
                  <c:v>6173376</c:v>
                </c:pt>
                <c:pt idx="25">
                  <c:v>6173552.305520048</c:v>
                </c:pt>
                <c:pt idx="26">
                  <c:v>6173740.208633724</c:v>
                </c:pt>
                <c:pt idx="27">
                  <c:v>6173934</c:v>
                </c:pt>
                <c:pt idx="28">
                  <c:v>6174127.791366276</c:v>
                </c:pt>
                <c:pt idx="29">
                  <c:v>6174315.694479952</c:v>
                </c:pt>
                <c:pt idx="30">
                  <c:v>6174492</c:v>
                </c:pt>
                <c:pt idx="31">
                  <c:v>6174651.35097241</c:v>
                </c:pt>
                <c:pt idx="32">
                  <c:v>6174788.905598521</c:v>
                </c:pt>
                <c:pt idx="33">
                  <c:v>6174900.484350624</c:v>
                </c:pt>
                <c:pt idx="34">
                  <c:v>6174982.696964797</c:v>
                </c:pt>
                <c:pt idx="35">
                  <c:v>6175033.045452362</c:v>
                </c:pt>
                <c:pt idx="36">
                  <c:v>6175050</c:v>
                </c:pt>
              </c:numCache>
            </c:numRef>
          </c:yVal>
          <c:smooth val="0"/>
        </c:ser>
        <c:ser>
          <c:idx val="2"/>
          <c:order val="2"/>
          <c:tx>
            <c:v>x1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'med data'!$A$17</c:f>
              <c:numCache/>
            </c:numRef>
          </c:xVal>
          <c:yVal>
            <c:numRef>
              <c:f>'med data'!$A$20</c:f>
              <c:numCache/>
            </c:numRef>
          </c:yVal>
          <c:smooth val="0"/>
        </c:ser>
        <c:ser>
          <c:idx val="3"/>
          <c:order val="3"/>
          <c:tx>
            <c:v>x2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'med data'!$B$17</c:f>
              <c:numCache/>
            </c:numRef>
          </c:xVal>
          <c:yVal>
            <c:numRef>
              <c:f>'med data'!$B$20</c:f>
              <c:numCache/>
            </c:numRef>
          </c:yVal>
          <c:smooth val="0"/>
        </c:ser>
        <c:axId val="337325"/>
        <c:axId val="3035926"/>
      </c:scatterChart>
      <c:valAx>
        <c:axId val="33732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035926"/>
        <c:crosses val="autoZero"/>
        <c:crossBetween val="midCat"/>
        <c:dispUnits/>
      </c:valAx>
      <c:valAx>
        <c:axId val="3035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8</xdr:col>
      <xdr:colOff>523875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0" y="3333750"/>
        <a:ext cx="5467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2" sqref="B2"/>
    </sheetView>
  </sheetViews>
  <sheetFormatPr defaultColWidth="9.140625" defaultRowHeight="12.75"/>
  <sheetData>
    <row r="1" s="1" customFormat="1" ht="12.75">
      <c r="A1" s="1" t="s">
        <v>0</v>
      </c>
    </row>
    <row r="2" s="1" customFormat="1" ht="12.75">
      <c r="A2" s="1" t="s">
        <v>3</v>
      </c>
    </row>
    <row r="3" s="1" customFormat="1" ht="12.75">
      <c r="A3" s="1" t="s">
        <v>4</v>
      </c>
    </row>
    <row r="4" spans="1:4" s="1" customFormat="1" ht="12.75">
      <c r="A4" s="1" t="s">
        <v>1</v>
      </c>
      <c r="D4" s="1" t="s">
        <v>7</v>
      </c>
    </row>
    <row r="5" spans="1:6" s="1" customFormat="1" ht="12.75">
      <c r="A5" s="1" t="s">
        <v>2</v>
      </c>
      <c r="B5" s="1" t="s">
        <v>5</v>
      </c>
      <c r="C5" s="1" t="s">
        <v>6</v>
      </c>
      <c r="D5" s="1" t="s">
        <v>8</v>
      </c>
      <c r="E5" s="1" t="s">
        <v>9</v>
      </c>
      <c r="F5" s="1" t="s">
        <v>10</v>
      </c>
    </row>
    <row r="6" spans="1:6" ht="12.75">
      <c r="A6">
        <v>4</v>
      </c>
      <c r="B6">
        <v>2</v>
      </c>
      <c r="C6">
        <v>2</v>
      </c>
      <c r="D6">
        <v>3</v>
      </c>
      <c r="E6">
        <v>1</v>
      </c>
      <c r="F6">
        <v>3</v>
      </c>
    </row>
    <row r="7" ht="12.75">
      <c r="B7" t="s">
        <v>11</v>
      </c>
    </row>
    <row r="8" spans="1:2" ht="12.75">
      <c r="A8">
        <f>-(B6-E6)/(C6-F6)</f>
        <v>1</v>
      </c>
      <c r="B8">
        <f>(B6^2+C6^2-E6^2-F6^2-A6^2+D6^2)/2*(C6-F6)</f>
        <v>4.5</v>
      </c>
    </row>
    <row r="10" spans="1:3" ht="12.75">
      <c r="A10" t="s">
        <v>13</v>
      </c>
      <c r="B10" t="s">
        <v>14</v>
      </c>
      <c r="C10" t="s">
        <v>15</v>
      </c>
    </row>
    <row r="11" spans="1:3" ht="12.75">
      <c r="A11">
        <f>1+((E6-B6)/(C6-F6))^2</f>
        <v>2</v>
      </c>
      <c r="B11">
        <f>2*((E6-B6)/(C6-F6)*(B8-C6)-B6)</f>
        <v>1</v>
      </c>
      <c r="C11">
        <f>B6^2+(B8-C6)^2-A6^2</f>
        <v>-5.75</v>
      </c>
    </row>
    <row r="13" ht="12.75">
      <c r="A13" t="s">
        <v>12</v>
      </c>
    </row>
    <row r="14" ht="12.75">
      <c r="A14">
        <f>B11^2-4*A11*C11</f>
        <v>47</v>
      </c>
    </row>
    <row r="16" spans="1:2" ht="12.75">
      <c r="A16" t="s">
        <v>16</v>
      </c>
      <c r="B16" t="s">
        <v>17</v>
      </c>
    </row>
    <row r="17" spans="1:2" ht="12.75">
      <c r="A17">
        <f>(-1*B11-SQRT(A14))/(2*A11)</f>
        <v>-1.963913650100261</v>
      </c>
      <c r="B17">
        <f>(-1*B11+SQRT(A14))/(2*A11)</f>
        <v>1.463913650100261</v>
      </c>
    </row>
    <row r="19" spans="1:2" ht="12.75">
      <c r="A19" t="s">
        <v>18</v>
      </c>
      <c r="B19" t="s">
        <v>19</v>
      </c>
    </row>
    <row r="20" spans="1:2" ht="12.75">
      <c r="A20">
        <f>(E6-B6)/(C6-F6)*A17+B8</f>
        <v>2.536086349899739</v>
      </c>
      <c r="B20">
        <f>(E6-B6)/(C6-F6)*B17+B8</f>
        <v>5.963913650100261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8" sqref="E8"/>
    </sheetView>
  </sheetViews>
  <sheetFormatPr defaultColWidth="9.140625" defaultRowHeight="12.75"/>
  <cols>
    <col min="1" max="1" width="10.140625" style="0" customWidth="1"/>
  </cols>
  <sheetData>
    <row r="1" s="1" customFormat="1" ht="12.75">
      <c r="A1" s="1" t="s">
        <v>0</v>
      </c>
    </row>
    <row r="2" s="1" customFormat="1" ht="12.75">
      <c r="A2" s="1" t="s">
        <v>3</v>
      </c>
    </row>
    <row r="3" s="1" customFormat="1" ht="12.75">
      <c r="A3" s="1" t="s">
        <v>4</v>
      </c>
    </row>
    <row r="4" spans="1:6" s="1" customFormat="1" ht="12.75">
      <c r="A4" s="2" t="s">
        <v>1</v>
      </c>
      <c r="B4" s="2" t="s">
        <v>25</v>
      </c>
      <c r="C4" s="2" t="s">
        <v>26</v>
      </c>
      <c r="D4" s="4" t="s">
        <v>7</v>
      </c>
      <c r="E4" s="4" t="s">
        <v>27</v>
      </c>
      <c r="F4" s="4" t="s">
        <v>26</v>
      </c>
    </row>
    <row r="5" spans="1:6" s="1" customFormat="1" ht="12.75">
      <c r="A5" s="2" t="s">
        <v>2</v>
      </c>
      <c r="B5" s="2" t="s">
        <v>5</v>
      </c>
      <c r="C5" s="2" t="s">
        <v>6</v>
      </c>
      <c r="D5" s="4" t="s">
        <v>8</v>
      </c>
      <c r="E5" s="4" t="s">
        <v>9</v>
      </c>
      <c r="F5" s="4" t="s">
        <v>10</v>
      </c>
    </row>
    <row r="6" spans="1:6" ht="12.75">
      <c r="A6" s="3">
        <v>507</v>
      </c>
      <c r="B6" s="3">
        <v>349077</v>
      </c>
      <c r="C6" s="3">
        <v>6174356</v>
      </c>
      <c r="D6" s="5">
        <v>1116</v>
      </c>
      <c r="E6" s="5">
        <v>348485</v>
      </c>
      <c r="F6" s="5">
        <v>6173934</v>
      </c>
    </row>
    <row r="7" ht="12.75">
      <c r="B7" t="s">
        <v>11</v>
      </c>
    </row>
    <row r="8" spans="1:2" ht="12.75">
      <c r="A8">
        <f>-(B6-E6)/(C6-F6)</f>
        <v>-1.4028436018957346</v>
      </c>
      <c r="B8">
        <f>(B6^2+C6^2-E6^2-F6^2-A6^2+D6^2)/(2*(C6-F6))</f>
        <v>6664601.292654028</v>
      </c>
    </row>
    <row r="10" spans="1:3" ht="12.75">
      <c r="A10" t="s">
        <v>13</v>
      </c>
      <c r="B10" t="s">
        <v>14</v>
      </c>
      <c r="C10" t="s">
        <v>15</v>
      </c>
    </row>
    <row r="11" spans="1:3" ht="12.75">
      <c r="A11">
        <f>1+((E6-B6)/(C6-F6))^2</f>
        <v>2.9679701713797986</v>
      </c>
      <c r="B11">
        <f>2*((E6-B6)/(C6-F6)*(B8-C6)-B6)</f>
        <v>-2073628.9443184107</v>
      </c>
      <c r="C11">
        <f>B6^2+(B8-C6)^2-A6^2</f>
        <v>362194941849.4337</v>
      </c>
    </row>
    <row r="13" ht="12.75">
      <c r="A13" t="s">
        <v>12</v>
      </c>
    </row>
    <row r="14" ht="12.75">
      <c r="A14">
        <f>B11^2-4*A11*C11</f>
        <v>1864180.0463867188</v>
      </c>
    </row>
    <row r="16" spans="1:2" ht="12.75">
      <c r="A16" s="1" t="s">
        <v>16</v>
      </c>
      <c r="B16" s="1" t="s">
        <v>17</v>
      </c>
    </row>
    <row r="17" spans="1:2" ht="12.75">
      <c r="A17" s="1">
        <f>(-1*B11-SQRT(A14))/(2*A11)</f>
        <v>349104.51838638243</v>
      </c>
      <c r="B17" s="1">
        <f>(-1*B11+SQRT(A14))/(2*A11)</f>
        <v>349564.5465235213</v>
      </c>
    </row>
    <row r="18" spans="1:2" ht="12.75">
      <c r="A18" s="1"/>
      <c r="B18" s="1"/>
    </row>
    <row r="19" spans="1:2" ht="12.75">
      <c r="A19" s="1" t="s">
        <v>18</v>
      </c>
      <c r="B19" s="1" t="s">
        <v>19</v>
      </c>
    </row>
    <row r="20" spans="1:2" ht="12.75">
      <c r="A20" s="1">
        <f>(E6-B6)/(C6-F6)*A17+B8</f>
        <v>6174862.2526428</v>
      </c>
      <c r="B20" s="1">
        <f>(E6-B6)/(C6-F6)*B17+B8</f>
        <v>6174216.905113922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3" sqref="A3:F3"/>
    </sheetView>
  </sheetViews>
  <sheetFormatPr defaultColWidth="9.140625" defaultRowHeight="12.75"/>
  <sheetData>
    <row r="1" spans="1:4" ht="12.75">
      <c r="A1" t="s">
        <v>23</v>
      </c>
      <c r="D1" t="s">
        <v>24</v>
      </c>
    </row>
    <row r="2" spans="1:6" ht="12.75">
      <c r="A2" t="s">
        <v>2</v>
      </c>
      <c r="B2" t="s">
        <v>5</v>
      </c>
      <c r="C2" t="s">
        <v>6</v>
      </c>
      <c r="D2" t="s">
        <v>8</v>
      </c>
      <c r="E2" t="s">
        <v>5</v>
      </c>
      <c r="F2" t="s">
        <v>6</v>
      </c>
    </row>
    <row r="3" spans="1:6" ht="12.75">
      <c r="A3">
        <f>'med data'!A6</f>
        <v>507</v>
      </c>
      <c r="B3">
        <f>'med data'!B6</f>
        <v>349077</v>
      </c>
      <c r="C3">
        <f>'med data'!C6</f>
        <v>6174356</v>
      </c>
      <c r="D3">
        <f>'med data'!D6</f>
        <v>1116</v>
      </c>
      <c r="E3">
        <f>'med data'!E6</f>
        <v>348485</v>
      </c>
      <c r="F3">
        <f>'med data'!F6</f>
        <v>6173934</v>
      </c>
    </row>
    <row r="5" spans="1:6" ht="12.75">
      <c r="A5" t="s">
        <v>20</v>
      </c>
      <c r="B5" t="s">
        <v>21</v>
      </c>
      <c r="C5" t="s">
        <v>22</v>
      </c>
      <c r="D5" t="s">
        <v>20</v>
      </c>
      <c r="E5" t="s">
        <v>21</v>
      </c>
      <c r="F5" t="s">
        <v>22</v>
      </c>
    </row>
    <row r="6" spans="1:6" ht="12.75">
      <c r="A6">
        <v>0</v>
      </c>
      <c r="B6">
        <f>$A$3*SIN(A6*PI()/180)+$B$3</f>
        <v>349077</v>
      </c>
      <c r="C6">
        <f>$A$3*COS(A6*PI()/180)+$C$3</f>
        <v>6174863</v>
      </c>
      <c r="D6">
        <v>0</v>
      </c>
      <c r="E6">
        <f>$D$3*SIN(D6*PI()/180)+$E$3</f>
        <v>348485</v>
      </c>
      <c r="F6">
        <f>$D$3*COS(D6*PI()/180)+$F$3</f>
        <v>6175050</v>
      </c>
    </row>
    <row r="7" spans="1:6" ht="12.75">
      <c r="A7">
        <v>10</v>
      </c>
      <c r="B7">
        <f aca="true" t="shared" si="0" ref="B7:B42">$A$3*SIN(A7*PI()/180)+$B$3</f>
        <v>349165.0396260771</v>
      </c>
      <c r="C7">
        <f aca="true" t="shared" si="1" ref="C7:C23">$A$3*COS(A7*PI()/180)+$C$3</f>
        <v>6174855.297530777</v>
      </c>
      <c r="D7">
        <v>10</v>
      </c>
      <c r="E7">
        <f aca="true" t="shared" si="2" ref="E7:E42">$D$3*SIN(D7*PI()/180)+$E$3</f>
        <v>348678.7913662763</v>
      </c>
      <c r="F7">
        <f aca="true" t="shared" si="3" ref="F7:F24">$D$3*COS(D7*PI()/180)+$F$3</f>
        <v>6175033.045452362</v>
      </c>
    </row>
    <row r="8" spans="1:6" ht="12.75">
      <c r="A8">
        <v>20</v>
      </c>
      <c r="B8">
        <f t="shared" si="0"/>
        <v>349250.4042126661</v>
      </c>
      <c r="C8">
        <f t="shared" si="1"/>
        <v>6174832.424158738</v>
      </c>
      <c r="D8">
        <v>20</v>
      </c>
      <c r="E8">
        <f t="shared" si="2"/>
        <v>348866.69447995146</v>
      </c>
      <c r="F8">
        <f t="shared" si="3"/>
        <v>6174982.696964797</v>
      </c>
    </row>
    <row r="9" spans="1:6" ht="12.75">
      <c r="A9">
        <v>30</v>
      </c>
      <c r="B9">
        <f t="shared" si="0"/>
        <v>349330.5</v>
      </c>
      <c r="C9">
        <f t="shared" si="1"/>
        <v>6174795.074879719</v>
      </c>
      <c r="D9">
        <v>30</v>
      </c>
      <c r="E9">
        <f t="shared" si="2"/>
        <v>349043</v>
      </c>
      <c r="F9">
        <f t="shared" si="3"/>
        <v>6174900.484350624</v>
      </c>
    </row>
    <row r="10" spans="1:6" ht="12.75">
      <c r="A10">
        <v>40</v>
      </c>
      <c r="B10">
        <f t="shared" si="0"/>
        <v>349402.8933181111</v>
      </c>
      <c r="C10">
        <f t="shared" si="1"/>
        <v>6174744.384532661</v>
      </c>
      <c r="D10">
        <v>40</v>
      </c>
      <c r="E10">
        <f t="shared" si="2"/>
        <v>349202.3509724102</v>
      </c>
      <c r="F10">
        <f t="shared" si="3"/>
        <v>6174788.905598521</v>
      </c>
    </row>
    <row r="11" spans="1:6" ht="12.75">
      <c r="A11">
        <v>50</v>
      </c>
      <c r="B11">
        <f t="shared" si="0"/>
        <v>349465.3845326613</v>
      </c>
      <c r="C11">
        <f t="shared" si="1"/>
        <v>6174681.893318111</v>
      </c>
      <c r="D11">
        <v>50</v>
      </c>
      <c r="E11">
        <f t="shared" si="2"/>
        <v>349339.90559852077</v>
      </c>
      <c r="F11">
        <f t="shared" si="3"/>
        <v>6174651.35097241</v>
      </c>
    </row>
    <row r="12" spans="1:6" ht="12.75">
      <c r="A12">
        <v>60</v>
      </c>
      <c r="B12">
        <f t="shared" si="0"/>
        <v>349516.0748797187</v>
      </c>
      <c r="C12">
        <f t="shared" si="1"/>
        <v>6174609.5</v>
      </c>
      <c r="D12">
        <v>60</v>
      </c>
      <c r="E12">
        <f t="shared" si="2"/>
        <v>349451.48435062345</v>
      </c>
      <c r="F12">
        <f t="shared" si="3"/>
        <v>6174492</v>
      </c>
    </row>
    <row r="13" spans="1:6" ht="12.75">
      <c r="A13">
        <v>70</v>
      </c>
      <c r="B13">
        <f t="shared" si="0"/>
        <v>349553.42415873846</v>
      </c>
      <c r="C13">
        <f t="shared" si="1"/>
        <v>6174529.404212666</v>
      </c>
      <c r="D13">
        <v>70</v>
      </c>
      <c r="E13">
        <f t="shared" si="2"/>
        <v>349533.6969647971</v>
      </c>
      <c r="F13">
        <f t="shared" si="3"/>
        <v>6174315.694479952</v>
      </c>
    </row>
    <row r="14" spans="1:6" ht="12.75">
      <c r="A14">
        <v>80</v>
      </c>
      <c r="B14">
        <f t="shared" si="0"/>
        <v>349576.29753077717</v>
      </c>
      <c r="C14">
        <f t="shared" si="1"/>
        <v>6174444.039626077</v>
      </c>
      <c r="D14">
        <v>80</v>
      </c>
      <c r="E14">
        <f t="shared" si="2"/>
        <v>349584.04545236164</v>
      </c>
      <c r="F14">
        <f t="shared" si="3"/>
        <v>6174127.791366276</v>
      </c>
    </row>
    <row r="15" spans="1:6" ht="12.75">
      <c r="A15">
        <v>90</v>
      </c>
      <c r="B15">
        <f t="shared" si="0"/>
        <v>349584</v>
      </c>
      <c r="C15">
        <f t="shared" si="1"/>
        <v>6174356</v>
      </c>
      <c r="D15">
        <v>90</v>
      </c>
      <c r="E15">
        <f t="shared" si="2"/>
        <v>349601</v>
      </c>
      <c r="F15">
        <f t="shared" si="3"/>
        <v>6173934</v>
      </c>
    </row>
    <row r="16" spans="1:6" ht="12.75">
      <c r="A16">
        <v>100</v>
      </c>
      <c r="B16">
        <f t="shared" si="0"/>
        <v>349576.29753077717</v>
      </c>
      <c r="C16">
        <f t="shared" si="1"/>
        <v>6174267.960373923</v>
      </c>
      <c r="D16">
        <v>100</v>
      </c>
      <c r="E16">
        <f t="shared" si="2"/>
        <v>349584.04545236164</v>
      </c>
      <c r="F16">
        <f t="shared" si="3"/>
        <v>6173740.208633724</v>
      </c>
    </row>
    <row r="17" spans="1:6" ht="12.75">
      <c r="A17">
        <v>110</v>
      </c>
      <c r="B17">
        <f t="shared" si="0"/>
        <v>349553.42415873846</v>
      </c>
      <c r="C17">
        <f t="shared" si="1"/>
        <v>6174182.595787334</v>
      </c>
      <c r="D17">
        <v>110</v>
      </c>
      <c r="E17">
        <f t="shared" si="2"/>
        <v>349533.6969647971</v>
      </c>
      <c r="F17">
        <f t="shared" si="3"/>
        <v>6173552.305520048</v>
      </c>
    </row>
    <row r="18" spans="1:6" ht="12.75">
      <c r="A18">
        <v>120</v>
      </c>
      <c r="B18">
        <f t="shared" si="0"/>
        <v>349516.0748797187</v>
      </c>
      <c r="C18">
        <f t="shared" si="1"/>
        <v>6174102.5</v>
      </c>
      <c r="D18">
        <v>120</v>
      </c>
      <c r="E18">
        <f t="shared" si="2"/>
        <v>349451.48435062345</v>
      </c>
      <c r="F18">
        <f t="shared" si="3"/>
        <v>6173376</v>
      </c>
    </row>
    <row r="19" spans="1:6" ht="12.75">
      <c r="A19">
        <v>130</v>
      </c>
      <c r="B19">
        <f t="shared" si="0"/>
        <v>349465.3845326613</v>
      </c>
      <c r="C19">
        <f t="shared" si="1"/>
        <v>6174030.106681889</v>
      </c>
      <c r="D19">
        <v>130</v>
      </c>
      <c r="E19">
        <f t="shared" si="2"/>
        <v>349339.90559852077</v>
      </c>
      <c r="F19">
        <f t="shared" si="3"/>
        <v>6173216.64902759</v>
      </c>
    </row>
    <row r="20" spans="1:6" ht="12.75">
      <c r="A20">
        <v>140</v>
      </c>
      <c r="B20">
        <f t="shared" si="0"/>
        <v>349402.8933181111</v>
      </c>
      <c r="C20">
        <f t="shared" si="1"/>
        <v>6173967.615467339</v>
      </c>
      <c r="D20">
        <v>140</v>
      </c>
      <c r="E20">
        <f t="shared" si="2"/>
        <v>349202.3509724102</v>
      </c>
      <c r="F20">
        <f t="shared" si="3"/>
        <v>6173079.094401479</v>
      </c>
    </row>
    <row r="21" spans="1:6" ht="12.75">
      <c r="A21">
        <v>150</v>
      </c>
      <c r="B21">
        <f t="shared" si="0"/>
        <v>349330.5</v>
      </c>
      <c r="C21">
        <f t="shared" si="1"/>
        <v>6173916.925120281</v>
      </c>
      <c r="D21">
        <v>150</v>
      </c>
      <c r="E21">
        <f t="shared" si="2"/>
        <v>349043</v>
      </c>
      <c r="F21">
        <f t="shared" si="3"/>
        <v>6172967.515649376</v>
      </c>
    </row>
    <row r="22" spans="1:6" ht="12.75">
      <c r="A22">
        <v>160</v>
      </c>
      <c r="B22">
        <f t="shared" si="0"/>
        <v>349250.4042126661</v>
      </c>
      <c r="C22">
        <f t="shared" si="1"/>
        <v>6173879.575841262</v>
      </c>
      <c r="D22">
        <v>160</v>
      </c>
      <c r="E22">
        <f t="shared" si="2"/>
        <v>348866.69447995146</v>
      </c>
      <c r="F22">
        <f t="shared" si="3"/>
        <v>6172885.303035203</v>
      </c>
    </row>
    <row r="23" spans="1:6" ht="12.75">
      <c r="A23">
        <v>170</v>
      </c>
      <c r="B23">
        <f t="shared" si="0"/>
        <v>349165.0396260771</v>
      </c>
      <c r="C23">
        <f t="shared" si="1"/>
        <v>6173856.702469223</v>
      </c>
      <c r="D23">
        <v>170</v>
      </c>
      <c r="E23">
        <f t="shared" si="2"/>
        <v>348678.7913662763</v>
      </c>
      <c r="F23">
        <f t="shared" si="3"/>
        <v>6172834.954547638</v>
      </c>
    </row>
    <row r="24" spans="1:6" ht="12.75">
      <c r="A24">
        <v>180</v>
      </c>
      <c r="B24">
        <f t="shared" si="0"/>
        <v>349077</v>
      </c>
      <c r="C24">
        <f aca="true" t="shared" si="4" ref="C24:C42">$A$3*COS(A24*PI()/180)+$C$3</f>
        <v>6173849</v>
      </c>
      <c r="D24">
        <v>180</v>
      </c>
      <c r="E24">
        <f t="shared" si="2"/>
        <v>348485</v>
      </c>
      <c r="F24">
        <f t="shared" si="3"/>
        <v>6172818</v>
      </c>
    </row>
    <row r="25" spans="1:6" ht="12.75">
      <c r="A25">
        <v>190</v>
      </c>
      <c r="B25">
        <f t="shared" si="0"/>
        <v>348988.9603739229</v>
      </c>
      <c r="C25">
        <f t="shared" si="4"/>
        <v>6173856.702469223</v>
      </c>
      <c r="D25">
        <v>190</v>
      </c>
      <c r="E25">
        <f>$D$3*SIN(D25*PI()/180)+$E$3</f>
        <v>348291.2086337237</v>
      </c>
      <c r="F25">
        <f>$D$3*COS(D25*PI()/180)+$F$3</f>
        <v>6172834.954547638</v>
      </c>
    </row>
    <row r="26" spans="1:6" ht="12.75">
      <c r="A26">
        <v>200</v>
      </c>
      <c r="B26">
        <f t="shared" si="0"/>
        <v>348903.5957873339</v>
      </c>
      <c r="C26">
        <f t="shared" si="4"/>
        <v>6173879.575841262</v>
      </c>
      <c r="D26">
        <v>200</v>
      </c>
      <c r="E26">
        <f t="shared" si="2"/>
        <v>348103.30552004854</v>
      </c>
      <c r="F26">
        <f aca="true" t="shared" si="5" ref="F26:F42">$D$3*COS(D26*PI()/180)+$F$3</f>
        <v>6172885.303035203</v>
      </c>
    </row>
    <row r="27" spans="1:6" ht="12.75">
      <c r="A27">
        <v>210</v>
      </c>
      <c r="B27">
        <f t="shared" si="0"/>
        <v>348823.5</v>
      </c>
      <c r="C27">
        <f t="shared" si="4"/>
        <v>6173916.925120281</v>
      </c>
      <c r="D27">
        <v>210</v>
      </c>
      <c r="E27">
        <f t="shared" si="2"/>
        <v>347927</v>
      </c>
      <c r="F27">
        <f t="shared" si="5"/>
        <v>6172967.515649376</v>
      </c>
    </row>
    <row r="28" spans="1:6" ht="12.75">
      <c r="A28">
        <v>220</v>
      </c>
      <c r="B28">
        <f t="shared" si="0"/>
        <v>348751.1066818889</v>
      </c>
      <c r="C28">
        <f t="shared" si="4"/>
        <v>6173967.615467339</v>
      </c>
      <c r="D28">
        <v>220</v>
      </c>
      <c r="E28">
        <f t="shared" si="2"/>
        <v>347767.6490275898</v>
      </c>
      <c r="F28">
        <f t="shared" si="5"/>
        <v>6173079.094401479</v>
      </c>
    </row>
    <row r="29" spans="1:6" ht="12.75">
      <c r="A29">
        <v>230</v>
      </c>
      <c r="B29">
        <f t="shared" si="0"/>
        <v>348688.6154673387</v>
      </c>
      <c r="C29">
        <f t="shared" si="4"/>
        <v>6174030.106681889</v>
      </c>
      <c r="D29">
        <v>230</v>
      </c>
      <c r="E29">
        <f t="shared" si="2"/>
        <v>347630.09440147923</v>
      </c>
      <c r="F29">
        <f t="shared" si="5"/>
        <v>6173216.64902759</v>
      </c>
    </row>
    <row r="30" spans="1:6" ht="12.75">
      <c r="A30">
        <v>240</v>
      </c>
      <c r="B30">
        <f t="shared" si="0"/>
        <v>348637.9251202813</v>
      </c>
      <c r="C30">
        <f t="shared" si="4"/>
        <v>6174102.5</v>
      </c>
      <c r="D30">
        <v>240</v>
      </c>
      <c r="E30">
        <f t="shared" si="2"/>
        <v>347518.51564937655</v>
      </c>
      <c r="F30">
        <f t="shared" si="5"/>
        <v>6173376</v>
      </c>
    </row>
    <row r="31" spans="1:6" ht="12.75">
      <c r="A31">
        <v>250</v>
      </c>
      <c r="B31">
        <f t="shared" si="0"/>
        <v>348600.57584126154</v>
      </c>
      <c r="C31">
        <f t="shared" si="4"/>
        <v>6174182.595787334</v>
      </c>
      <c r="D31">
        <v>250</v>
      </c>
      <c r="E31">
        <f t="shared" si="2"/>
        <v>347436.3030352029</v>
      </c>
      <c r="F31">
        <f t="shared" si="5"/>
        <v>6173552.305520048</v>
      </c>
    </row>
    <row r="32" spans="1:6" ht="12.75">
      <c r="A32">
        <v>260</v>
      </c>
      <c r="B32">
        <f t="shared" si="0"/>
        <v>348577.70246922283</v>
      </c>
      <c r="C32">
        <f t="shared" si="4"/>
        <v>6174267.960373923</v>
      </c>
      <c r="D32">
        <v>260</v>
      </c>
      <c r="E32">
        <f t="shared" si="2"/>
        <v>347385.95454763836</v>
      </c>
      <c r="F32">
        <f t="shared" si="5"/>
        <v>6173740.208633724</v>
      </c>
    </row>
    <row r="33" spans="1:6" ht="12.75">
      <c r="A33">
        <v>270</v>
      </c>
      <c r="B33">
        <f t="shared" si="0"/>
        <v>348570</v>
      </c>
      <c r="C33">
        <f t="shared" si="4"/>
        <v>6174356</v>
      </c>
      <c r="D33">
        <v>270</v>
      </c>
      <c r="E33">
        <f t="shared" si="2"/>
        <v>347369</v>
      </c>
      <c r="F33">
        <f t="shared" si="5"/>
        <v>6173934</v>
      </c>
    </row>
    <row r="34" spans="1:6" ht="12.75">
      <c r="A34">
        <v>280</v>
      </c>
      <c r="B34">
        <f t="shared" si="0"/>
        <v>348577.70246922283</v>
      </c>
      <c r="C34">
        <f t="shared" si="4"/>
        <v>6174444.039626077</v>
      </c>
      <c r="D34">
        <v>280</v>
      </c>
      <c r="E34">
        <f t="shared" si="2"/>
        <v>347385.95454763836</v>
      </c>
      <c r="F34">
        <f t="shared" si="5"/>
        <v>6174127.791366276</v>
      </c>
    </row>
    <row r="35" spans="1:6" ht="12.75">
      <c r="A35">
        <v>290</v>
      </c>
      <c r="B35">
        <f t="shared" si="0"/>
        <v>348600.57584126154</v>
      </c>
      <c r="C35">
        <f t="shared" si="4"/>
        <v>6174529.404212666</v>
      </c>
      <c r="D35">
        <v>290</v>
      </c>
      <c r="E35">
        <f t="shared" si="2"/>
        <v>347436.3030352029</v>
      </c>
      <c r="F35">
        <f t="shared" si="5"/>
        <v>6174315.694479952</v>
      </c>
    </row>
    <row r="36" spans="1:6" ht="12.75">
      <c r="A36">
        <v>300</v>
      </c>
      <c r="B36">
        <f t="shared" si="0"/>
        <v>348637.9251202813</v>
      </c>
      <c r="C36">
        <f t="shared" si="4"/>
        <v>6174609.5</v>
      </c>
      <c r="D36">
        <v>300</v>
      </c>
      <c r="E36">
        <f t="shared" si="2"/>
        <v>347518.51564937655</v>
      </c>
      <c r="F36">
        <f t="shared" si="5"/>
        <v>6174492</v>
      </c>
    </row>
    <row r="37" spans="1:6" ht="12.75">
      <c r="A37">
        <v>310</v>
      </c>
      <c r="B37">
        <f t="shared" si="0"/>
        <v>348688.6154673387</v>
      </c>
      <c r="C37">
        <f t="shared" si="4"/>
        <v>6174681.893318111</v>
      </c>
      <c r="D37">
        <v>310</v>
      </c>
      <c r="E37">
        <f t="shared" si="2"/>
        <v>347630.09440147923</v>
      </c>
      <c r="F37">
        <f t="shared" si="5"/>
        <v>6174651.35097241</v>
      </c>
    </row>
    <row r="38" spans="1:6" ht="12.75">
      <c r="A38">
        <v>320</v>
      </c>
      <c r="B38">
        <f t="shared" si="0"/>
        <v>348751.1066818889</v>
      </c>
      <c r="C38">
        <f t="shared" si="4"/>
        <v>6174744.384532661</v>
      </c>
      <c r="D38">
        <v>320</v>
      </c>
      <c r="E38">
        <f t="shared" si="2"/>
        <v>347767.6490275898</v>
      </c>
      <c r="F38">
        <f t="shared" si="5"/>
        <v>6174788.905598521</v>
      </c>
    </row>
    <row r="39" spans="1:6" ht="12.75">
      <c r="A39">
        <v>330</v>
      </c>
      <c r="B39">
        <f t="shared" si="0"/>
        <v>348823.5</v>
      </c>
      <c r="C39">
        <f t="shared" si="4"/>
        <v>6174795.074879719</v>
      </c>
      <c r="D39">
        <v>330</v>
      </c>
      <c r="E39">
        <f t="shared" si="2"/>
        <v>347927</v>
      </c>
      <c r="F39">
        <f t="shared" si="5"/>
        <v>6174900.484350624</v>
      </c>
    </row>
    <row r="40" spans="1:6" ht="12.75">
      <c r="A40">
        <v>340</v>
      </c>
      <c r="B40">
        <f t="shared" si="0"/>
        <v>348903.5957873339</v>
      </c>
      <c r="C40">
        <f t="shared" si="4"/>
        <v>6174832.424158738</v>
      </c>
      <c r="D40">
        <v>340</v>
      </c>
      <c r="E40">
        <f t="shared" si="2"/>
        <v>348103.30552004854</v>
      </c>
      <c r="F40">
        <f t="shared" si="5"/>
        <v>6174982.696964797</v>
      </c>
    </row>
    <row r="41" spans="1:6" ht="12.75">
      <c r="A41">
        <v>350</v>
      </c>
      <c r="B41">
        <f t="shared" si="0"/>
        <v>348988.9603739229</v>
      </c>
      <c r="C41">
        <f t="shared" si="4"/>
        <v>6174855.297530777</v>
      </c>
      <c r="D41">
        <v>350</v>
      </c>
      <c r="E41">
        <f t="shared" si="2"/>
        <v>348291.2086337237</v>
      </c>
      <c r="F41">
        <f t="shared" si="5"/>
        <v>6175033.045452362</v>
      </c>
    </row>
    <row r="42" spans="1:6" ht="12.75">
      <c r="A42">
        <v>360</v>
      </c>
      <c r="B42">
        <f t="shared" si="0"/>
        <v>349077</v>
      </c>
      <c r="C42">
        <f t="shared" si="4"/>
        <v>6174863</v>
      </c>
      <c r="D42">
        <v>360</v>
      </c>
      <c r="E42">
        <f t="shared" si="2"/>
        <v>348485</v>
      </c>
      <c r="F42">
        <f t="shared" si="5"/>
        <v>6175050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TSV212</dc:creator>
  <cp:keywords/>
  <dc:description/>
  <cp:lastModifiedBy>Gert</cp:lastModifiedBy>
  <cp:lastPrinted>2006-01-11T19:48:21Z</cp:lastPrinted>
  <dcterms:created xsi:type="dcterms:W3CDTF">2006-01-11T12:13:37Z</dcterms:created>
  <dcterms:modified xsi:type="dcterms:W3CDTF">2006-01-11T21:02:17Z</dcterms:modified>
  <cp:category/>
  <cp:version/>
  <cp:contentType/>
  <cp:contentStatus/>
</cp:coreProperties>
</file>